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ина Анатольевна\Desktop\НА КОНКУРС НОВОЕ  ПО ОТБОРУ УК\"/>
    </mc:Choice>
  </mc:AlternateContent>
  <bookViews>
    <workbookView xWindow="330" yWindow="0" windowWidth="15600" windowHeight="11010"/>
  </bookViews>
  <sheets>
    <sheet name="на конкурс" sheetId="1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2" l="1"/>
  <c r="J50" i="12" l="1"/>
  <c r="J51" i="12"/>
  <c r="J52" i="12"/>
  <c r="J53" i="12"/>
  <c r="J54" i="12"/>
  <c r="J55" i="12"/>
  <c r="J56" i="12"/>
  <c r="J48" i="12"/>
  <c r="J47" i="12"/>
  <c r="J46" i="12"/>
  <c r="J45" i="12"/>
  <c r="J44" i="12"/>
  <c r="J43" i="12"/>
  <c r="J42" i="12"/>
  <c r="J40" i="12"/>
  <c r="J38" i="12"/>
  <c r="J39" i="12" s="1"/>
  <c r="J36" i="12"/>
  <c r="J35" i="12"/>
  <c r="J34" i="12"/>
  <c r="J32" i="12"/>
  <c r="J31" i="12"/>
  <c r="J30" i="12"/>
  <c r="J29" i="12"/>
  <c r="J28" i="12"/>
  <c r="J27" i="12"/>
  <c r="J26" i="12"/>
  <c r="J25" i="12"/>
  <c r="J24" i="12"/>
  <c r="L39" i="12" l="1"/>
  <c r="K39" i="12"/>
  <c r="J57" i="12"/>
  <c r="L41" i="12"/>
  <c r="K41" i="12"/>
  <c r="J37" i="12"/>
  <c r="J49" i="12"/>
  <c r="J33" i="12"/>
  <c r="J15" i="12"/>
  <c r="J16" i="12"/>
  <c r="J17" i="12"/>
  <c r="J18" i="12"/>
  <c r="J19" i="12"/>
  <c r="J20" i="12"/>
  <c r="J21" i="12"/>
  <c r="J22" i="12"/>
  <c r="J14" i="12"/>
  <c r="L33" i="12" l="1"/>
  <c r="K33" i="12"/>
  <c r="L37" i="12"/>
  <c r="K37" i="12"/>
  <c r="L49" i="12"/>
  <c r="K49" i="12"/>
  <c r="L57" i="12"/>
  <c r="K57" i="12"/>
  <c r="J23" i="12"/>
  <c r="L23" i="12" l="1"/>
  <c r="K23" i="12"/>
</calcChain>
</file>

<file path=xl/sharedStrings.xml><?xml version="1.0" encoding="utf-8"?>
<sst xmlns="http://schemas.openxmlformats.org/spreadsheetml/2006/main" count="316" uniqueCount="119">
  <si>
    <t>2</t>
  </si>
  <si>
    <t>3</t>
  </si>
  <si>
    <t>4</t>
  </si>
  <si>
    <t>5</t>
  </si>
  <si>
    <t>6</t>
  </si>
  <si>
    <t>7</t>
  </si>
  <si>
    <t>24</t>
  </si>
  <si>
    <t>1</t>
  </si>
  <si>
    <t>8</t>
  </si>
  <si>
    <t>11</t>
  </si>
  <si>
    <t>13</t>
  </si>
  <si>
    <t>16</t>
  </si>
  <si>
    <t>Интернациональная</t>
  </si>
  <si>
    <t>Заречная</t>
  </si>
  <si>
    <t>Молодежная</t>
  </si>
  <si>
    <t>26</t>
  </si>
  <si>
    <t>23</t>
  </si>
  <si>
    <t>25</t>
  </si>
  <si>
    <t>28</t>
  </si>
  <si>
    <t>Комарова</t>
  </si>
  <si>
    <t xml:space="preserve">О. Кошевого </t>
  </si>
  <si>
    <t>Дружбы Народов</t>
  </si>
  <si>
    <t>Энергетиков (Намцырский тракт)</t>
  </si>
  <si>
    <t>59</t>
  </si>
  <si>
    <t>70</t>
  </si>
  <si>
    <t>г. Якутск, мкр. Марха</t>
  </si>
  <si>
    <t>7 корп.1</t>
  </si>
  <si>
    <t>9 корп.1</t>
  </si>
  <si>
    <t>64 корп.4</t>
  </si>
  <si>
    <t>64 корп.5</t>
  </si>
  <si>
    <t>57 корп.1</t>
  </si>
  <si>
    <t>65 корп.1</t>
  </si>
  <si>
    <t>70 корп.1</t>
  </si>
  <si>
    <t>7 А</t>
  </si>
  <si>
    <t>3 корп.1</t>
  </si>
  <si>
    <t>5 корп.1</t>
  </si>
  <si>
    <t>6 корп.1</t>
  </si>
  <si>
    <t>1 корп.1</t>
  </si>
  <si>
    <t>№ п/п</t>
  </si>
  <si>
    <t>Адрес</t>
  </si>
  <si>
    <t xml:space="preserve">Дата постройки </t>
  </si>
  <si>
    <t>Материал стен</t>
  </si>
  <si>
    <t>Площадь</t>
  </si>
  <si>
    <t>Этажность</t>
  </si>
  <si>
    <t>Кол-во квартир</t>
  </si>
  <si>
    <t>1982</t>
  </si>
  <si>
    <t>деревянный</t>
  </si>
  <si>
    <t>151,4</t>
  </si>
  <si>
    <t>1966</t>
  </si>
  <si>
    <t>97,8</t>
  </si>
  <si>
    <t>1986</t>
  </si>
  <si>
    <t>1973</t>
  </si>
  <si>
    <t>108,4</t>
  </si>
  <si>
    <t>1967</t>
  </si>
  <si>
    <t>94</t>
  </si>
  <si>
    <t>1957</t>
  </si>
  <si>
    <t>50,6</t>
  </si>
  <si>
    <t>1981</t>
  </si>
  <si>
    <t>72,4</t>
  </si>
  <si>
    <t>1974</t>
  </si>
  <si>
    <t>87,4</t>
  </si>
  <si>
    <t>1932</t>
  </si>
  <si>
    <t>74,4</t>
  </si>
  <si>
    <t>1978</t>
  </si>
  <si>
    <t>55,7</t>
  </si>
  <si>
    <t>1960</t>
  </si>
  <si>
    <t>28,2</t>
  </si>
  <si>
    <t>126,5</t>
  </si>
  <si>
    <t>175,7</t>
  </si>
  <si>
    <t>1988</t>
  </si>
  <si>
    <t>83,4</t>
  </si>
  <si>
    <t>82,4</t>
  </si>
  <si>
    <t>86,1</t>
  </si>
  <si>
    <t>85,1</t>
  </si>
  <si>
    <t>83,7</t>
  </si>
  <si>
    <t>1983</t>
  </si>
  <si>
    <t>83,5</t>
  </si>
  <si>
    <t>арболит</t>
  </si>
  <si>
    <t>141,7</t>
  </si>
  <si>
    <t>173,1</t>
  </si>
  <si>
    <t>1984</t>
  </si>
  <si>
    <t>177,8</t>
  </si>
  <si>
    <t>176,6</t>
  </si>
  <si>
    <t>1985</t>
  </si>
  <si>
    <t>1987</t>
  </si>
  <si>
    <t>141,6</t>
  </si>
  <si>
    <t>139</t>
  </si>
  <si>
    <t>140,9</t>
  </si>
  <si>
    <t>102,5</t>
  </si>
  <si>
    <t>147,5</t>
  </si>
  <si>
    <t>1977</t>
  </si>
  <si>
    <t>134,9</t>
  </si>
  <si>
    <t>212,8</t>
  </si>
  <si>
    <t>1972</t>
  </si>
  <si>
    <t>95,8</t>
  </si>
  <si>
    <t>132,5</t>
  </si>
  <si>
    <t>1962</t>
  </si>
  <si>
    <t>40,7</t>
  </si>
  <si>
    <t>1961</t>
  </si>
  <si>
    <t>163,1</t>
  </si>
  <si>
    <t>147,1</t>
  </si>
  <si>
    <t>1959</t>
  </si>
  <si>
    <t>72</t>
  </si>
  <si>
    <t>63</t>
  </si>
  <si>
    <t>129,7</t>
  </si>
  <si>
    <t>_____________________________Н.А. Ксенофонтов</t>
  </si>
  <si>
    <t>Утверждаю:</t>
  </si>
  <si>
    <t>ЛОТ  № 1</t>
  </si>
  <si>
    <t>ЛОТ № 2</t>
  </si>
  <si>
    <t>ЛОТ  № 3</t>
  </si>
  <si>
    <t>ЛОТ № 4</t>
  </si>
  <si>
    <t>ЛОТ № 5</t>
  </si>
  <si>
    <t xml:space="preserve">ЛОТ № 6 </t>
  </si>
  <si>
    <t>ЛОТ № 7</t>
  </si>
  <si>
    <t>Техническое обслуживание и текущий ремонт помещений общего пользования 17,06/1м2 в месяц</t>
  </si>
  <si>
    <r>
      <t>5%</t>
    </r>
    <r>
      <rPr>
        <b/>
        <sz val="11"/>
        <color theme="1"/>
        <rFont val="Times New Roman"/>
        <family val="1"/>
        <charset val="204"/>
      </rPr>
      <t xml:space="preserve"> обеспечение заявки на участие</t>
    </r>
  </si>
  <si>
    <t>Размер обеспечения исполнения обязательств</t>
  </si>
  <si>
    <t>Начальник Управления администрации микрорайона Марха                                              Окружной администрации города Якутска</t>
  </si>
  <si>
    <t>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</si>
</sst>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2" borderId="1" xfId="0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0" fillId="3" borderId="0" xfId="0" applyFill="1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4" fontId="6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/>
    <xf numFmtId="4" fontId="5" fillId="0" borderId="1" xfId="0" applyNumberFormat="1" applyFont="1" applyBorder="1"/>
    <xf numFmtId="0" fontId="2" fillId="0" borderId="1" xfId="0" applyFont="1" applyBorder="1"/>
    <xf numFmtId="0" fontId="0" fillId="0" borderId="1" xfId="0" applyBorder="1"/>
    <xf numFmtId="0" fontId="0" fillId="3" borderId="1" xfId="0" applyFill="1" applyBorder="1"/>
    <xf numFmtId="9" fontId="6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12" fillId="3" borderId="0" xfId="0" applyFont="1" applyFill="1" applyAlignment="1">
      <alignment horizontal="right"/>
    </xf>
    <xf numFmtId="4" fontId="2" fillId="3" borderId="1" xfId="0" applyNumberFormat="1" applyFont="1" applyFill="1" applyBorder="1"/>
    <xf numFmtId="0" fontId="1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9" fillId="3" borderId="2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topLeftCell="A10" workbookViewId="0">
      <selection activeCell="P37" sqref="P37"/>
    </sheetView>
  </sheetViews>
  <sheetFormatPr defaultRowHeight="15" x14ac:dyDescent="0.25"/>
  <cols>
    <col min="1" max="1" width="8.5703125" style="2" customWidth="1"/>
    <col min="2" max="2" width="19.5703125" style="2" customWidth="1"/>
    <col min="3" max="3" width="27.42578125" style="2" customWidth="1"/>
    <col min="4" max="4" width="9.85546875" style="2" customWidth="1"/>
    <col min="5" max="5" width="12.7109375" style="2" customWidth="1"/>
    <col min="6" max="6" width="10.7109375" style="2" customWidth="1"/>
    <col min="7" max="9" width="9.85546875" style="2" customWidth="1"/>
    <col min="10" max="10" width="11.5703125" customWidth="1"/>
    <col min="11" max="11" width="10.140625" customWidth="1"/>
    <col min="12" max="12" width="11.28515625" customWidth="1"/>
  </cols>
  <sheetData>
    <row r="1" spans="1:12" ht="15.75" x14ac:dyDescent="0.25">
      <c r="D1" s="18"/>
      <c r="E1" s="19"/>
      <c r="F1" s="19"/>
      <c r="G1" s="19"/>
      <c r="H1" s="18"/>
      <c r="I1" s="34"/>
      <c r="L1" s="35" t="s">
        <v>118</v>
      </c>
    </row>
    <row r="2" spans="1:12" x14ac:dyDescent="0.25">
      <c r="D2" s="18"/>
      <c r="E2" s="19"/>
      <c r="F2" s="19"/>
      <c r="G2" s="19"/>
      <c r="H2" s="19"/>
      <c r="I2" s="19"/>
    </row>
    <row r="3" spans="1:12" ht="15.75" x14ac:dyDescent="0.25">
      <c r="D3" s="18"/>
      <c r="E3" s="19"/>
      <c r="F3" s="20"/>
      <c r="G3" s="20"/>
      <c r="H3" s="18"/>
      <c r="J3" s="2"/>
      <c r="K3" s="2"/>
      <c r="L3" s="20" t="s">
        <v>106</v>
      </c>
    </row>
    <row r="4" spans="1:12" ht="15" customHeight="1" x14ac:dyDescent="0.25">
      <c r="D4" s="37" t="s">
        <v>117</v>
      </c>
      <c r="E4" s="38"/>
      <c r="F4" s="38"/>
      <c r="G4" s="38"/>
      <c r="H4" s="38"/>
      <c r="I4" s="38"/>
      <c r="J4" s="38"/>
      <c r="K4" s="38"/>
      <c r="L4" s="38"/>
    </row>
    <row r="5" spans="1:12" ht="15.75" customHeight="1" x14ac:dyDescent="0.25">
      <c r="D5" s="38"/>
      <c r="E5" s="38"/>
      <c r="F5" s="38"/>
      <c r="G5" s="38"/>
      <c r="H5" s="38"/>
      <c r="I5" s="38"/>
      <c r="J5" s="38"/>
      <c r="K5" s="38"/>
      <c r="L5" s="38"/>
    </row>
    <row r="6" spans="1:12" x14ac:dyDescent="0.25">
      <c r="D6" s="18"/>
      <c r="E6" s="19"/>
      <c r="F6" s="19"/>
      <c r="G6" s="19"/>
      <c r="H6" s="19"/>
      <c r="I6" s="21"/>
      <c r="J6" s="2"/>
      <c r="K6" s="2"/>
      <c r="L6" s="2"/>
    </row>
    <row r="7" spans="1:12" ht="15.75" customHeight="1" x14ac:dyDescent="0.25">
      <c r="D7" s="18"/>
      <c r="E7" s="32"/>
      <c r="F7" s="21"/>
      <c r="G7" s="39" t="s">
        <v>105</v>
      </c>
      <c r="H7" s="38"/>
      <c r="I7" s="38"/>
      <c r="J7" s="38"/>
      <c r="K7" s="38"/>
      <c r="L7" s="38"/>
    </row>
    <row r="8" spans="1:12" ht="15.75" customHeight="1" x14ac:dyDescent="0.25">
      <c r="E8" s="17"/>
      <c r="F8" s="16"/>
      <c r="G8" s="16"/>
      <c r="H8" s="16"/>
      <c r="I8" s="16"/>
    </row>
    <row r="9" spans="1:12" ht="15" customHeight="1" x14ac:dyDescent="0.25">
      <c r="C9" s="45"/>
      <c r="D9" s="46"/>
      <c r="E9" s="46"/>
      <c r="F9" s="46"/>
      <c r="G9" s="10"/>
      <c r="H9" s="10"/>
      <c r="I9" s="10"/>
    </row>
    <row r="10" spans="1:12" ht="15" customHeight="1" x14ac:dyDescent="0.25">
      <c r="B10" s="10"/>
      <c r="C10" s="10"/>
      <c r="D10" s="10"/>
      <c r="E10" s="10"/>
      <c r="F10" s="10"/>
      <c r="G10" s="10"/>
      <c r="H10" s="10"/>
      <c r="I10" s="10"/>
    </row>
    <row r="11" spans="1:12" ht="15" customHeight="1" x14ac:dyDescent="0.25">
      <c r="B11" s="10"/>
      <c r="C11" s="10"/>
      <c r="D11" s="10"/>
      <c r="E11" s="10"/>
      <c r="F11" s="10"/>
      <c r="G11" s="10"/>
      <c r="H11" s="10"/>
      <c r="I11" s="10"/>
    </row>
    <row r="12" spans="1:12" s="12" customFormat="1" ht="171" x14ac:dyDescent="0.25">
      <c r="A12" s="11" t="s">
        <v>38</v>
      </c>
      <c r="B12" s="47" t="s">
        <v>39</v>
      </c>
      <c r="C12" s="48"/>
      <c r="D12" s="48"/>
      <c r="E12" s="11" t="s">
        <v>40</v>
      </c>
      <c r="F12" s="11" t="s">
        <v>41</v>
      </c>
      <c r="G12" s="11" t="s">
        <v>42</v>
      </c>
      <c r="H12" s="11" t="s">
        <v>43</v>
      </c>
      <c r="I12" s="11" t="s">
        <v>44</v>
      </c>
      <c r="J12" s="23" t="s">
        <v>114</v>
      </c>
      <c r="K12" s="31" t="s">
        <v>115</v>
      </c>
      <c r="L12" s="31" t="s">
        <v>116</v>
      </c>
    </row>
    <row r="13" spans="1:12" s="12" customFormat="1" ht="21" x14ac:dyDescent="0.25">
      <c r="A13" s="15"/>
      <c r="B13" s="51" t="s">
        <v>107</v>
      </c>
      <c r="C13" s="52"/>
      <c r="D13" s="52"/>
      <c r="E13" s="52"/>
      <c r="F13" s="52"/>
      <c r="G13" s="53"/>
      <c r="H13" s="15"/>
      <c r="I13" s="15"/>
      <c r="J13" s="22"/>
      <c r="K13" s="25"/>
      <c r="L13" s="33"/>
    </row>
    <row r="14" spans="1:12" ht="15.75" x14ac:dyDescent="0.25">
      <c r="A14" s="1">
        <v>1</v>
      </c>
      <c r="B14" s="4" t="s">
        <v>25</v>
      </c>
      <c r="C14" s="3" t="s">
        <v>21</v>
      </c>
      <c r="D14" s="5" t="s">
        <v>37</v>
      </c>
      <c r="E14" s="5" t="s">
        <v>80</v>
      </c>
      <c r="F14" s="5" t="s">
        <v>77</v>
      </c>
      <c r="G14" s="5" t="s">
        <v>81</v>
      </c>
      <c r="H14" s="5" t="s">
        <v>7</v>
      </c>
      <c r="I14" s="5" t="s">
        <v>1</v>
      </c>
      <c r="J14" s="24">
        <f>17.06*G14</f>
        <v>3033.268</v>
      </c>
      <c r="K14" s="29"/>
      <c r="L14" s="24"/>
    </row>
    <row r="15" spans="1:12" ht="15.75" x14ac:dyDescent="0.25">
      <c r="A15" s="1">
        <v>2</v>
      </c>
      <c r="B15" s="4" t="s">
        <v>25</v>
      </c>
      <c r="C15" s="3" t="s">
        <v>21</v>
      </c>
      <c r="D15" s="5" t="s">
        <v>0</v>
      </c>
      <c r="E15" s="5" t="s">
        <v>80</v>
      </c>
      <c r="F15" s="5" t="s">
        <v>77</v>
      </c>
      <c r="G15" s="5" t="s">
        <v>82</v>
      </c>
      <c r="H15" s="5" t="s">
        <v>7</v>
      </c>
      <c r="I15" s="5" t="s">
        <v>0</v>
      </c>
      <c r="J15" s="24">
        <f t="shared" ref="J15:J56" si="0">17.06*G15</f>
        <v>3012.7959999999998</v>
      </c>
      <c r="K15" s="29"/>
      <c r="L15" s="24"/>
    </row>
    <row r="16" spans="1:12" ht="15.75" x14ac:dyDescent="0.25">
      <c r="A16" s="1">
        <v>3</v>
      </c>
      <c r="B16" s="4" t="s">
        <v>25</v>
      </c>
      <c r="C16" s="3" t="s">
        <v>21</v>
      </c>
      <c r="D16" s="5" t="s">
        <v>34</v>
      </c>
      <c r="E16" s="5" t="s">
        <v>50</v>
      </c>
      <c r="F16" s="5" t="s">
        <v>77</v>
      </c>
      <c r="G16" s="5" t="s">
        <v>79</v>
      </c>
      <c r="H16" s="5" t="s">
        <v>7</v>
      </c>
      <c r="I16" s="5" t="s">
        <v>0</v>
      </c>
      <c r="J16" s="24">
        <f t="shared" si="0"/>
        <v>2953.0859999999998</v>
      </c>
      <c r="K16" s="29"/>
      <c r="L16" s="24"/>
    </row>
    <row r="17" spans="1:12" ht="15.75" x14ac:dyDescent="0.25">
      <c r="A17" s="1">
        <v>4</v>
      </c>
      <c r="B17" s="4" t="s">
        <v>25</v>
      </c>
      <c r="C17" s="3" t="s">
        <v>21</v>
      </c>
      <c r="D17" s="5" t="s">
        <v>35</v>
      </c>
      <c r="E17" s="5" t="s">
        <v>50</v>
      </c>
      <c r="F17" s="5" t="s">
        <v>77</v>
      </c>
      <c r="G17" s="5" t="s">
        <v>78</v>
      </c>
      <c r="H17" s="5" t="s">
        <v>7</v>
      </c>
      <c r="I17" s="5" t="s">
        <v>2</v>
      </c>
      <c r="J17" s="24">
        <f t="shared" si="0"/>
        <v>2417.4019999999996</v>
      </c>
      <c r="K17" s="29"/>
      <c r="L17" s="24"/>
    </row>
    <row r="18" spans="1:12" ht="15.75" x14ac:dyDescent="0.25">
      <c r="A18" s="1">
        <v>5</v>
      </c>
      <c r="B18" s="4" t="s">
        <v>25</v>
      </c>
      <c r="C18" s="3" t="s">
        <v>21</v>
      </c>
      <c r="D18" s="5" t="s">
        <v>36</v>
      </c>
      <c r="E18" s="5" t="s">
        <v>83</v>
      </c>
      <c r="F18" s="5" t="s">
        <v>77</v>
      </c>
      <c r="G18" s="5" t="s">
        <v>85</v>
      </c>
      <c r="H18" s="5" t="s">
        <v>7</v>
      </c>
      <c r="I18" s="5" t="s">
        <v>0</v>
      </c>
      <c r="J18" s="24">
        <f t="shared" si="0"/>
        <v>2415.6959999999999</v>
      </c>
      <c r="K18" s="29"/>
      <c r="L18" s="24"/>
    </row>
    <row r="19" spans="1:12" ht="15.75" x14ac:dyDescent="0.25">
      <c r="A19" s="1">
        <v>6</v>
      </c>
      <c r="B19" s="4" t="s">
        <v>25</v>
      </c>
      <c r="C19" s="3" t="s">
        <v>21</v>
      </c>
      <c r="D19" s="5" t="s">
        <v>5</v>
      </c>
      <c r="E19" s="5" t="s">
        <v>69</v>
      </c>
      <c r="F19" s="5" t="s">
        <v>77</v>
      </c>
      <c r="G19" s="5" t="s">
        <v>89</v>
      </c>
      <c r="H19" s="5" t="s">
        <v>7</v>
      </c>
      <c r="I19" s="5" t="s">
        <v>0</v>
      </c>
      <c r="J19" s="24">
        <f t="shared" si="0"/>
        <v>2516.35</v>
      </c>
      <c r="K19" s="29"/>
      <c r="L19" s="24"/>
    </row>
    <row r="20" spans="1:12" ht="15.75" x14ac:dyDescent="0.25">
      <c r="A20" s="1">
        <v>7</v>
      </c>
      <c r="B20" s="4" t="s">
        <v>25</v>
      </c>
      <c r="C20" s="3" t="s">
        <v>21</v>
      </c>
      <c r="D20" s="5" t="s">
        <v>26</v>
      </c>
      <c r="E20" s="5" t="s">
        <v>84</v>
      </c>
      <c r="F20" s="5" t="s">
        <v>77</v>
      </c>
      <c r="G20" s="5" t="s">
        <v>88</v>
      </c>
      <c r="H20" s="5" t="s">
        <v>7</v>
      </c>
      <c r="I20" s="5" t="s">
        <v>0</v>
      </c>
      <c r="J20" s="24">
        <f t="shared" si="0"/>
        <v>1748.6499999999999</v>
      </c>
      <c r="K20" s="29"/>
      <c r="L20" s="24"/>
    </row>
    <row r="21" spans="1:12" ht="15.75" x14ac:dyDescent="0.25">
      <c r="A21" s="1">
        <v>8</v>
      </c>
      <c r="B21" s="4" t="s">
        <v>25</v>
      </c>
      <c r="C21" s="3" t="s">
        <v>21</v>
      </c>
      <c r="D21" s="5" t="s">
        <v>8</v>
      </c>
      <c r="E21" s="5" t="s">
        <v>50</v>
      </c>
      <c r="F21" s="5" t="s">
        <v>77</v>
      </c>
      <c r="G21" s="5" t="s">
        <v>87</v>
      </c>
      <c r="H21" s="5" t="s">
        <v>7</v>
      </c>
      <c r="I21" s="5" t="s">
        <v>0</v>
      </c>
      <c r="J21" s="24">
        <f t="shared" si="0"/>
        <v>2403.7539999999999</v>
      </c>
      <c r="K21" s="29"/>
      <c r="L21" s="24"/>
    </row>
    <row r="22" spans="1:12" ht="15.75" x14ac:dyDescent="0.25">
      <c r="A22" s="1">
        <v>9</v>
      </c>
      <c r="B22" s="4" t="s">
        <v>25</v>
      </c>
      <c r="C22" s="3" t="s">
        <v>21</v>
      </c>
      <c r="D22" s="5" t="s">
        <v>27</v>
      </c>
      <c r="E22" s="5" t="s">
        <v>50</v>
      </c>
      <c r="F22" s="5" t="s">
        <v>77</v>
      </c>
      <c r="G22" s="5" t="s">
        <v>86</v>
      </c>
      <c r="H22" s="5" t="s">
        <v>7</v>
      </c>
      <c r="I22" s="5" t="s">
        <v>0</v>
      </c>
      <c r="J22" s="24">
        <f t="shared" si="0"/>
        <v>2371.3399999999997</v>
      </c>
      <c r="K22" s="29"/>
      <c r="L22" s="24"/>
    </row>
    <row r="23" spans="1:12" ht="21" x14ac:dyDescent="0.25">
      <c r="A23" s="1"/>
      <c r="B23" s="40" t="s">
        <v>108</v>
      </c>
      <c r="C23" s="43"/>
      <c r="D23" s="43"/>
      <c r="E23" s="43"/>
      <c r="F23" s="43"/>
      <c r="G23" s="44"/>
      <c r="H23" s="5"/>
      <c r="I23" s="5"/>
      <c r="J23" s="26">
        <f>SUM(J14:J22)</f>
        <v>22872.342000000001</v>
      </c>
      <c r="K23" s="26">
        <f>J23*5/100</f>
        <v>1143.6171000000002</v>
      </c>
      <c r="L23" s="27">
        <f>0.5*J23</f>
        <v>11436.171</v>
      </c>
    </row>
    <row r="24" spans="1:12" ht="15.75" x14ac:dyDescent="0.25">
      <c r="A24" s="1">
        <v>1</v>
      </c>
      <c r="B24" s="4" t="s">
        <v>25</v>
      </c>
      <c r="C24" s="3" t="s">
        <v>13</v>
      </c>
      <c r="D24" s="5" t="s">
        <v>4</v>
      </c>
      <c r="E24" s="5" t="s">
        <v>98</v>
      </c>
      <c r="F24" s="5" t="s">
        <v>46</v>
      </c>
      <c r="G24" s="5" t="s">
        <v>100</v>
      </c>
      <c r="H24" s="5" t="s">
        <v>7</v>
      </c>
      <c r="I24" s="5" t="s">
        <v>2</v>
      </c>
      <c r="J24" s="24">
        <f t="shared" si="0"/>
        <v>2509.5259999999998</v>
      </c>
      <c r="K24" s="29"/>
      <c r="L24" s="24"/>
    </row>
    <row r="25" spans="1:12" ht="15.75" x14ac:dyDescent="0.25">
      <c r="A25" s="1">
        <v>2</v>
      </c>
      <c r="B25" s="4" t="s">
        <v>25</v>
      </c>
      <c r="C25" s="3" t="s">
        <v>13</v>
      </c>
      <c r="D25" s="5" t="s">
        <v>8</v>
      </c>
      <c r="E25" s="5" t="s">
        <v>101</v>
      </c>
      <c r="F25" s="5" t="s">
        <v>46</v>
      </c>
      <c r="G25" s="5" t="s">
        <v>102</v>
      </c>
      <c r="H25" s="5" t="s">
        <v>7</v>
      </c>
      <c r="I25" s="5" t="s">
        <v>7</v>
      </c>
      <c r="J25" s="24">
        <f t="shared" si="0"/>
        <v>1228.32</v>
      </c>
      <c r="K25" s="29"/>
      <c r="L25" s="24"/>
    </row>
    <row r="26" spans="1:12" ht="15.75" x14ac:dyDescent="0.25">
      <c r="A26" s="1">
        <v>3</v>
      </c>
      <c r="B26" s="4" t="s">
        <v>25</v>
      </c>
      <c r="C26" s="3" t="s">
        <v>13</v>
      </c>
      <c r="D26" s="6" t="s">
        <v>9</v>
      </c>
      <c r="E26" s="6" t="s">
        <v>98</v>
      </c>
      <c r="F26" s="6" t="s">
        <v>46</v>
      </c>
      <c r="G26" s="6" t="s">
        <v>99</v>
      </c>
      <c r="H26" s="6" t="s">
        <v>7</v>
      </c>
      <c r="I26" s="6" t="s">
        <v>1</v>
      </c>
      <c r="J26" s="24">
        <f t="shared" si="0"/>
        <v>2782.4859999999999</v>
      </c>
      <c r="K26" s="29"/>
      <c r="L26" s="24"/>
    </row>
    <row r="27" spans="1:12" ht="15.75" x14ac:dyDescent="0.25">
      <c r="A27" s="1">
        <v>4</v>
      </c>
      <c r="B27" s="4" t="s">
        <v>25</v>
      </c>
      <c r="C27" s="3" t="s">
        <v>13</v>
      </c>
      <c r="D27" s="6" t="s">
        <v>11</v>
      </c>
      <c r="E27" s="6" t="s">
        <v>96</v>
      </c>
      <c r="F27" s="6" t="s">
        <v>46</v>
      </c>
      <c r="G27" s="6" t="s">
        <v>97</v>
      </c>
      <c r="H27" s="6" t="s">
        <v>7</v>
      </c>
      <c r="I27" s="6" t="s">
        <v>7</v>
      </c>
      <c r="J27" s="24">
        <f t="shared" si="0"/>
        <v>694.34199999999998</v>
      </c>
      <c r="K27" s="29"/>
      <c r="L27" s="24"/>
    </row>
    <row r="28" spans="1:12" ht="15.75" x14ac:dyDescent="0.25">
      <c r="A28" s="1">
        <v>5</v>
      </c>
      <c r="B28" s="4" t="s">
        <v>25</v>
      </c>
      <c r="C28" s="3" t="s">
        <v>13</v>
      </c>
      <c r="D28" s="5" t="s">
        <v>16</v>
      </c>
      <c r="E28" s="5" t="s">
        <v>90</v>
      </c>
      <c r="F28" s="5" t="s">
        <v>46</v>
      </c>
      <c r="G28" s="5" t="s">
        <v>95</v>
      </c>
      <c r="H28" s="5" t="s">
        <v>7</v>
      </c>
      <c r="I28" s="5" t="s">
        <v>2</v>
      </c>
      <c r="J28" s="24">
        <f t="shared" si="0"/>
        <v>2260.4499999999998</v>
      </c>
      <c r="K28" s="29"/>
      <c r="L28" s="24"/>
    </row>
    <row r="29" spans="1:12" ht="15.75" x14ac:dyDescent="0.25">
      <c r="A29" s="1">
        <v>6</v>
      </c>
      <c r="B29" s="4" t="s">
        <v>25</v>
      </c>
      <c r="C29" s="3" t="s">
        <v>13</v>
      </c>
      <c r="D29" s="5" t="s">
        <v>6</v>
      </c>
      <c r="E29" s="5" t="s">
        <v>93</v>
      </c>
      <c r="F29" s="5" t="s">
        <v>46</v>
      </c>
      <c r="G29" s="5" t="s">
        <v>94</v>
      </c>
      <c r="H29" s="5" t="s">
        <v>7</v>
      </c>
      <c r="I29" s="5" t="s">
        <v>1</v>
      </c>
      <c r="J29" s="24">
        <f t="shared" si="0"/>
        <v>1634.3479999999997</v>
      </c>
      <c r="K29" s="29"/>
      <c r="L29" s="24"/>
    </row>
    <row r="30" spans="1:12" ht="15.75" x14ac:dyDescent="0.25">
      <c r="A30" s="1">
        <v>7</v>
      </c>
      <c r="B30" s="4" t="s">
        <v>25</v>
      </c>
      <c r="C30" s="3" t="s">
        <v>13</v>
      </c>
      <c r="D30" s="5" t="s">
        <v>17</v>
      </c>
      <c r="E30" s="5" t="s">
        <v>45</v>
      </c>
      <c r="F30" s="5" t="s">
        <v>46</v>
      </c>
      <c r="G30" s="5" t="s">
        <v>92</v>
      </c>
      <c r="H30" s="5" t="s">
        <v>7</v>
      </c>
      <c r="I30" s="5" t="s">
        <v>2</v>
      </c>
      <c r="J30" s="24">
        <f t="shared" si="0"/>
        <v>3630.3679999999999</v>
      </c>
      <c r="K30" s="29"/>
      <c r="L30" s="24"/>
    </row>
    <row r="31" spans="1:12" s="14" customFormat="1" ht="15.75" x14ac:dyDescent="0.25">
      <c r="A31" s="1">
        <v>8</v>
      </c>
      <c r="B31" s="4" t="s">
        <v>25</v>
      </c>
      <c r="C31" s="13" t="s">
        <v>13</v>
      </c>
      <c r="D31" s="8" t="s">
        <v>15</v>
      </c>
      <c r="E31" s="8" t="s">
        <v>45</v>
      </c>
      <c r="F31" s="8" t="s">
        <v>46</v>
      </c>
      <c r="G31" s="8" t="s">
        <v>103</v>
      </c>
      <c r="H31" s="8" t="s">
        <v>7</v>
      </c>
      <c r="I31" s="8" t="s">
        <v>0</v>
      </c>
      <c r="J31" s="24">
        <f t="shared" si="0"/>
        <v>1074.78</v>
      </c>
      <c r="K31" s="30"/>
      <c r="L31" s="36"/>
    </row>
    <row r="32" spans="1:12" ht="15.75" x14ac:dyDescent="0.25">
      <c r="A32" s="1">
        <v>9</v>
      </c>
      <c r="B32" s="4" t="s">
        <v>25</v>
      </c>
      <c r="C32" s="3" t="s">
        <v>13</v>
      </c>
      <c r="D32" s="5" t="s">
        <v>18</v>
      </c>
      <c r="E32" s="5" t="s">
        <v>90</v>
      </c>
      <c r="F32" s="5" t="s">
        <v>46</v>
      </c>
      <c r="G32" s="5" t="s">
        <v>91</v>
      </c>
      <c r="H32" s="5" t="s">
        <v>7</v>
      </c>
      <c r="I32" s="5" t="s">
        <v>1</v>
      </c>
      <c r="J32" s="24">
        <f t="shared" si="0"/>
        <v>2301.3939999999998</v>
      </c>
      <c r="K32" s="29"/>
      <c r="L32" s="24"/>
    </row>
    <row r="33" spans="1:12" ht="21" x14ac:dyDescent="0.25">
      <c r="A33" s="1"/>
      <c r="B33" s="40" t="s">
        <v>109</v>
      </c>
      <c r="C33" s="43"/>
      <c r="D33" s="43"/>
      <c r="E33" s="43"/>
      <c r="F33" s="43"/>
      <c r="G33" s="44"/>
      <c r="H33" s="5"/>
      <c r="I33" s="5"/>
      <c r="J33" s="27">
        <f>SUM(J24:J32)</f>
        <v>18116.013999999999</v>
      </c>
      <c r="K33" s="27">
        <f>J33*5%</f>
        <v>905.80070000000001</v>
      </c>
      <c r="L33" s="27">
        <f>0.5*J33</f>
        <v>9058.0069999999996</v>
      </c>
    </row>
    <row r="34" spans="1:12" ht="15.75" x14ac:dyDescent="0.25">
      <c r="A34" s="1">
        <v>1</v>
      </c>
      <c r="B34" s="4" t="s">
        <v>25</v>
      </c>
      <c r="C34" s="7" t="s">
        <v>12</v>
      </c>
      <c r="D34" s="8" t="s">
        <v>7</v>
      </c>
      <c r="E34" s="8" t="s">
        <v>65</v>
      </c>
      <c r="F34" s="8" t="s">
        <v>46</v>
      </c>
      <c r="G34" s="8" t="s">
        <v>68</v>
      </c>
      <c r="H34" s="8" t="s">
        <v>7</v>
      </c>
      <c r="I34" s="8" t="s">
        <v>1</v>
      </c>
      <c r="J34" s="24">
        <f t="shared" si="0"/>
        <v>2997.4419999999996</v>
      </c>
      <c r="K34" s="29"/>
      <c r="L34" s="24"/>
    </row>
    <row r="35" spans="1:12" ht="15.75" x14ac:dyDescent="0.25">
      <c r="A35" s="1">
        <v>2</v>
      </c>
      <c r="B35" s="4" t="s">
        <v>25</v>
      </c>
      <c r="C35" s="7" t="s">
        <v>12</v>
      </c>
      <c r="D35" s="8" t="s">
        <v>0</v>
      </c>
      <c r="E35" s="8" t="s">
        <v>65</v>
      </c>
      <c r="F35" s="8" t="s">
        <v>46</v>
      </c>
      <c r="G35" s="8" t="s">
        <v>67</v>
      </c>
      <c r="H35" s="8" t="s">
        <v>7</v>
      </c>
      <c r="I35" s="8" t="s">
        <v>1</v>
      </c>
      <c r="J35" s="24">
        <f t="shared" si="0"/>
        <v>2158.0899999999997</v>
      </c>
      <c r="K35" s="29"/>
      <c r="L35" s="24"/>
    </row>
    <row r="36" spans="1:12" ht="15.75" x14ac:dyDescent="0.25">
      <c r="A36" s="1">
        <v>3</v>
      </c>
      <c r="B36" s="4" t="s">
        <v>25</v>
      </c>
      <c r="C36" s="7" t="s">
        <v>12</v>
      </c>
      <c r="D36" s="8" t="s">
        <v>33</v>
      </c>
      <c r="E36" s="8" t="s">
        <v>65</v>
      </c>
      <c r="F36" s="8" t="s">
        <v>46</v>
      </c>
      <c r="G36" s="8" t="s">
        <v>66</v>
      </c>
      <c r="H36" s="8" t="s">
        <v>7</v>
      </c>
      <c r="I36" s="8" t="s">
        <v>7</v>
      </c>
      <c r="J36" s="24">
        <f t="shared" si="0"/>
        <v>481.09199999999993</v>
      </c>
      <c r="K36" s="29"/>
      <c r="L36" s="24"/>
    </row>
    <row r="37" spans="1:12" ht="21" x14ac:dyDescent="0.25">
      <c r="A37" s="1"/>
      <c r="B37" s="40" t="s">
        <v>110</v>
      </c>
      <c r="C37" s="43"/>
      <c r="D37" s="43"/>
      <c r="E37" s="43"/>
      <c r="F37" s="43"/>
      <c r="G37" s="44"/>
      <c r="H37" s="8"/>
      <c r="I37" s="8"/>
      <c r="J37" s="27">
        <f>SUM(J34:J36)</f>
        <v>5636.6239999999989</v>
      </c>
      <c r="K37" s="27">
        <f>J37*5%</f>
        <v>281.83119999999997</v>
      </c>
      <c r="L37" s="27">
        <f>0.5*J37</f>
        <v>2818.3119999999994</v>
      </c>
    </row>
    <row r="38" spans="1:12" ht="15.75" x14ac:dyDescent="0.25">
      <c r="A38" s="1">
        <v>1</v>
      </c>
      <c r="B38" s="4" t="s">
        <v>25</v>
      </c>
      <c r="C38" s="9" t="s">
        <v>19</v>
      </c>
      <c r="D38" s="5" t="s">
        <v>10</v>
      </c>
      <c r="E38" s="5" t="s">
        <v>48</v>
      </c>
      <c r="F38" s="5" t="s">
        <v>46</v>
      </c>
      <c r="G38" s="5" t="s">
        <v>49</v>
      </c>
      <c r="H38" s="5" t="s">
        <v>7</v>
      </c>
      <c r="I38" s="5" t="s">
        <v>1</v>
      </c>
      <c r="J38" s="24">
        <f t="shared" si="0"/>
        <v>1668.4679999999998</v>
      </c>
      <c r="K38" s="29"/>
      <c r="L38" s="24"/>
    </row>
    <row r="39" spans="1:12" ht="15.75" x14ac:dyDescent="0.25">
      <c r="A39" s="1"/>
      <c r="B39" s="40" t="s">
        <v>111</v>
      </c>
      <c r="C39" s="49"/>
      <c r="D39" s="49"/>
      <c r="E39" s="49"/>
      <c r="F39" s="49"/>
      <c r="G39" s="50"/>
      <c r="H39" s="5"/>
      <c r="I39" s="5"/>
      <c r="J39" s="27">
        <f>SUM(J38)</f>
        <v>1668.4679999999998</v>
      </c>
      <c r="K39" s="27">
        <f>J39*5%</f>
        <v>83.423400000000001</v>
      </c>
      <c r="L39" s="27">
        <f>0.5*J39</f>
        <v>834.23399999999992</v>
      </c>
    </row>
    <row r="40" spans="1:12" ht="15.75" x14ac:dyDescent="0.25">
      <c r="A40" s="1">
        <v>1</v>
      </c>
      <c r="B40" s="4" t="s">
        <v>25</v>
      </c>
      <c r="C40" s="9" t="s">
        <v>14</v>
      </c>
      <c r="D40" s="5" t="s">
        <v>9</v>
      </c>
      <c r="E40" s="5" t="s">
        <v>45</v>
      </c>
      <c r="F40" s="5" t="s">
        <v>46</v>
      </c>
      <c r="G40" s="5" t="s">
        <v>47</v>
      </c>
      <c r="H40" s="5" t="s">
        <v>7</v>
      </c>
      <c r="I40" s="5" t="s">
        <v>0</v>
      </c>
      <c r="J40" s="24">
        <f t="shared" si="0"/>
        <v>2582.884</v>
      </c>
      <c r="K40" s="29"/>
      <c r="L40" s="24"/>
    </row>
    <row r="41" spans="1:12" ht="21" x14ac:dyDescent="0.25">
      <c r="A41" s="1"/>
      <c r="B41" s="40" t="s">
        <v>112</v>
      </c>
      <c r="C41" s="41"/>
      <c r="D41" s="41"/>
      <c r="E41" s="41"/>
      <c r="F41" s="41"/>
      <c r="G41" s="42"/>
      <c r="H41" s="5"/>
      <c r="I41" s="5"/>
      <c r="J41" s="27">
        <f>SUM(J40)</f>
        <v>2582.884</v>
      </c>
      <c r="K41" s="27">
        <f>J41*5%</f>
        <v>129.14420000000001</v>
      </c>
      <c r="L41" s="27">
        <f>0.5*J41</f>
        <v>1291.442</v>
      </c>
    </row>
    <row r="42" spans="1:12" ht="15.75" x14ac:dyDescent="0.25">
      <c r="A42" s="1">
        <v>1</v>
      </c>
      <c r="B42" s="4" t="s">
        <v>25</v>
      </c>
      <c r="C42" s="3" t="s">
        <v>20</v>
      </c>
      <c r="D42" s="5" t="s">
        <v>30</v>
      </c>
      <c r="E42" s="5" t="s">
        <v>63</v>
      </c>
      <c r="F42" s="5" t="s">
        <v>46</v>
      </c>
      <c r="G42" s="5" t="s">
        <v>64</v>
      </c>
      <c r="H42" s="5" t="s">
        <v>7</v>
      </c>
      <c r="I42" s="5" t="s">
        <v>7</v>
      </c>
      <c r="J42" s="24">
        <f t="shared" si="0"/>
        <v>950.24199999999996</v>
      </c>
      <c r="K42" s="29"/>
      <c r="L42" s="24"/>
    </row>
    <row r="43" spans="1:12" ht="15.75" x14ac:dyDescent="0.25">
      <c r="A43" s="1">
        <v>2</v>
      </c>
      <c r="B43" s="4" t="s">
        <v>25</v>
      </c>
      <c r="C43" s="3" t="s">
        <v>20</v>
      </c>
      <c r="D43" s="5" t="s">
        <v>23</v>
      </c>
      <c r="E43" s="5" t="s">
        <v>61</v>
      </c>
      <c r="F43" s="5" t="s">
        <v>46</v>
      </c>
      <c r="G43" s="5" t="s">
        <v>62</v>
      </c>
      <c r="H43" s="5" t="s">
        <v>7</v>
      </c>
      <c r="I43" s="5" t="s">
        <v>7</v>
      </c>
      <c r="J43" s="24">
        <f t="shared" si="0"/>
        <v>1269.2639999999999</v>
      </c>
      <c r="K43" s="29"/>
      <c r="L43" s="24"/>
    </row>
    <row r="44" spans="1:12" ht="15.75" x14ac:dyDescent="0.25">
      <c r="A44" s="1">
        <v>3</v>
      </c>
      <c r="B44" s="4" t="s">
        <v>25</v>
      </c>
      <c r="C44" s="3" t="s">
        <v>20</v>
      </c>
      <c r="D44" s="5" t="s">
        <v>28</v>
      </c>
      <c r="E44" s="5" t="s">
        <v>59</v>
      </c>
      <c r="F44" s="5" t="s">
        <v>46</v>
      </c>
      <c r="G44" s="5" t="s">
        <v>60</v>
      </c>
      <c r="H44" s="5" t="s">
        <v>7</v>
      </c>
      <c r="I44" s="5" t="s">
        <v>0</v>
      </c>
      <c r="J44" s="24">
        <f t="shared" si="0"/>
        <v>1491.0440000000001</v>
      </c>
      <c r="K44" s="29"/>
      <c r="L44" s="24"/>
    </row>
    <row r="45" spans="1:12" ht="15.75" x14ac:dyDescent="0.25">
      <c r="A45" s="1">
        <v>4</v>
      </c>
      <c r="B45" s="4" t="s">
        <v>25</v>
      </c>
      <c r="C45" s="3" t="s">
        <v>20</v>
      </c>
      <c r="D45" s="5" t="s">
        <v>29</v>
      </c>
      <c r="E45" s="5" t="s">
        <v>57</v>
      </c>
      <c r="F45" s="5" t="s">
        <v>46</v>
      </c>
      <c r="G45" s="5" t="s">
        <v>58</v>
      </c>
      <c r="H45" s="5" t="s">
        <v>7</v>
      </c>
      <c r="I45" s="5" t="s">
        <v>0</v>
      </c>
      <c r="J45" s="24">
        <f t="shared" si="0"/>
        <v>1235.144</v>
      </c>
      <c r="K45" s="29"/>
      <c r="L45" s="24"/>
    </row>
    <row r="46" spans="1:12" ht="15.75" x14ac:dyDescent="0.25">
      <c r="A46" s="1">
        <v>5</v>
      </c>
      <c r="B46" s="4" t="s">
        <v>25</v>
      </c>
      <c r="C46" s="3" t="s">
        <v>20</v>
      </c>
      <c r="D46" s="5" t="s">
        <v>31</v>
      </c>
      <c r="E46" s="5" t="s">
        <v>55</v>
      </c>
      <c r="F46" s="5" t="s">
        <v>46</v>
      </c>
      <c r="G46" s="5" t="s">
        <v>56</v>
      </c>
      <c r="H46" s="5" t="s">
        <v>7</v>
      </c>
      <c r="I46" s="5" t="s">
        <v>0</v>
      </c>
      <c r="J46" s="24">
        <f t="shared" si="0"/>
        <v>863.23599999999999</v>
      </c>
      <c r="K46" s="29"/>
      <c r="L46" s="24"/>
    </row>
    <row r="47" spans="1:12" ht="15.75" x14ac:dyDescent="0.25">
      <c r="A47" s="1">
        <v>6</v>
      </c>
      <c r="B47" s="4" t="s">
        <v>25</v>
      </c>
      <c r="C47" s="3" t="s">
        <v>20</v>
      </c>
      <c r="D47" s="5" t="s">
        <v>24</v>
      </c>
      <c r="E47" s="5" t="s">
        <v>53</v>
      </c>
      <c r="F47" s="5" t="s">
        <v>46</v>
      </c>
      <c r="G47" s="5" t="s">
        <v>54</v>
      </c>
      <c r="H47" s="5" t="s">
        <v>7</v>
      </c>
      <c r="I47" s="5" t="s">
        <v>0</v>
      </c>
      <c r="J47" s="24">
        <f t="shared" si="0"/>
        <v>1603.6399999999999</v>
      </c>
      <c r="K47" s="29"/>
      <c r="L47" s="24"/>
    </row>
    <row r="48" spans="1:12" ht="15.75" x14ac:dyDescent="0.25">
      <c r="A48" s="1">
        <v>7</v>
      </c>
      <c r="B48" s="4" t="s">
        <v>25</v>
      </c>
      <c r="C48" s="3" t="s">
        <v>20</v>
      </c>
      <c r="D48" s="5" t="s">
        <v>32</v>
      </c>
      <c r="E48" s="5" t="s">
        <v>51</v>
      </c>
      <c r="F48" s="5" t="s">
        <v>46</v>
      </c>
      <c r="G48" s="5" t="s">
        <v>52</v>
      </c>
      <c r="H48" s="5" t="s">
        <v>7</v>
      </c>
      <c r="I48" s="5" t="s">
        <v>0</v>
      </c>
      <c r="J48" s="24">
        <f t="shared" si="0"/>
        <v>1849.3039999999999</v>
      </c>
      <c r="K48" s="29"/>
      <c r="L48" s="24"/>
    </row>
    <row r="49" spans="1:12" ht="21" x14ac:dyDescent="0.25">
      <c r="A49" s="1"/>
      <c r="B49" s="40" t="s">
        <v>113</v>
      </c>
      <c r="C49" s="43"/>
      <c r="D49" s="43"/>
      <c r="E49" s="43"/>
      <c r="F49" s="43"/>
      <c r="G49" s="44"/>
      <c r="H49" s="5"/>
      <c r="I49" s="5"/>
      <c r="J49" s="27">
        <f>SUM(J42:J48)</f>
        <v>9261.8739999999998</v>
      </c>
      <c r="K49" s="27">
        <f>J49*5%</f>
        <v>463.09370000000001</v>
      </c>
      <c r="L49" s="27">
        <f>0.5*J49</f>
        <v>4630.9369999999999</v>
      </c>
    </row>
    <row r="50" spans="1:12" ht="15.75" customHeight="1" x14ac:dyDescent="0.25">
      <c r="A50" s="1">
        <v>1</v>
      </c>
      <c r="B50" s="4" t="s">
        <v>25</v>
      </c>
      <c r="C50" s="3" t="s">
        <v>22</v>
      </c>
      <c r="D50" s="5" t="s">
        <v>7</v>
      </c>
      <c r="E50" s="5" t="s">
        <v>69</v>
      </c>
      <c r="F50" s="5" t="s">
        <v>46</v>
      </c>
      <c r="G50" s="5" t="s">
        <v>70</v>
      </c>
      <c r="H50" s="5" t="s">
        <v>7</v>
      </c>
      <c r="I50" s="5" t="s">
        <v>0</v>
      </c>
      <c r="J50" s="24">
        <f t="shared" si="0"/>
        <v>1422.8040000000001</v>
      </c>
      <c r="K50" s="29"/>
      <c r="L50" s="24"/>
    </row>
    <row r="51" spans="1:12" ht="15.75" customHeight="1" x14ac:dyDescent="0.25">
      <c r="A51" s="1">
        <v>2</v>
      </c>
      <c r="B51" s="4" t="s">
        <v>25</v>
      </c>
      <c r="C51" s="3" t="s">
        <v>22</v>
      </c>
      <c r="D51" s="5">
        <v>2</v>
      </c>
      <c r="E51" s="5" t="s">
        <v>69</v>
      </c>
      <c r="F51" s="5" t="s">
        <v>46</v>
      </c>
      <c r="G51" s="5" t="s">
        <v>71</v>
      </c>
      <c r="H51" s="5" t="s">
        <v>7</v>
      </c>
      <c r="I51" s="5" t="s">
        <v>0</v>
      </c>
      <c r="J51" s="24">
        <f t="shared" si="0"/>
        <v>1405.7439999999999</v>
      </c>
      <c r="K51" s="29"/>
      <c r="L51" s="24"/>
    </row>
    <row r="52" spans="1:12" ht="15.75" customHeight="1" x14ac:dyDescent="0.25">
      <c r="A52" s="1">
        <v>3</v>
      </c>
      <c r="B52" s="4" t="s">
        <v>25</v>
      </c>
      <c r="C52" s="3" t="s">
        <v>22</v>
      </c>
      <c r="D52" s="5" t="s">
        <v>1</v>
      </c>
      <c r="E52" s="5" t="s">
        <v>69</v>
      </c>
      <c r="F52" s="5" t="s">
        <v>46</v>
      </c>
      <c r="G52" s="5" t="s">
        <v>72</v>
      </c>
      <c r="H52" s="5" t="s">
        <v>7</v>
      </c>
      <c r="I52" s="5" t="s">
        <v>0</v>
      </c>
      <c r="J52" s="24">
        <f t="shared" si="0"/>
        <v>1468.8659999999998</v>
      </c>
      <c r="K52" s="29"/>
      <c r="L52" s="24"/>
    </row>
    <row r="53" spans="1:12" ht="15.75" customHeight="1" x14ac:dyDescent="0.25">
      <c r="A53" s="1">
        <v>4</v>
      </c>
      <c r="B53" s="4" t="s">
        <v>25</v>
      </c>
      <c r="C53" s="3" t="s">
        <v>22</v>
      </c>
      <c r="D53" s="5" t="s">
        <v>2</v>
      </c>
      <c r="E53" s="5" t="s">
        <v>69</v>
      </c>
      <c r="F53" s="5" t="s">
        <v>46</v>
      </c>
      <c r="G53" s="5" t="s">
        <v>73</v>
      </c>
      <c r="H53" s="5" t="s">
        <v>7</v>
      </c>
      <c r="I53" s="5" t="s">
        <v>0</v>
      </c>
      <c r="J53" s="24">
        <f t="shared" si="0"/>
        <v>1451.8059999999998</v>
      </c>
      <c r="K53" s="29"/>
      <c r="L53" s="24"/>
    </row>
    <row r="54" spans="1:12" ht="15.75" customHeight="1" x14ac:dyDescent="0.25">
      <c r="A54" s="1">
        <v>5</v>
      </c>
      <c r="B54" s="4" t="s">
        <v>25</v>
      </c>
      <c r="C54" s="3" t="s">
        <v>22</v>
      </c>
      <c r="D54" s="5" t="s">
        <v>3</v>
      </c>
      <c r="E54" s="5" t="s">
        <v>69</v>
      </c>
      <c r="F54" s="5" t="s">
        <v>46</v>
      </c>
      <c r="G54" s="5" t="s">
        <v>74</v>
      </c>
      <c r="H54" s="5" t="s">
        <v>7</v>
      </c>
      <c r="I54" s="5" t="s">
        <v>0</v>
      </c>
      <c r="J54" s="24">
        <f t="shared" si="0"/>
        <v>1427.922</v>
      </c>
      <c r="K54" s="29"/>
      <c r="L54" s="24"/>
    </row>
    <row r="55" spans="1:12" ht="15.75" customHeight="1" x14ac:dyDescent="0.25">
      <c r="A55" s="1">
        <v>6</v>
      </c>
      <c r="B55" s="4" t="s">
        <v>25</v>
      </c>
      <c r="C55" s="3" t="s">
        <v>22</v>
      </c>
      <c r="D55" s="5" t="s">
        <v>4</v>
      </c>
      <c r="E55" s="5" t="s">
        <v>75</v>
      </c>
      <c r="F55" s="5" t="s">
        <v>46</v>
      </c>
      <c r="G55" s="5" t="s">
        <v>104</v>
      </c>
      <c r="H55" s="5" t="s">
        <v>7</v>
      </c>
      <c r="I55" s="5" t="s">
        <v>2</v>
      </c>
      <c r="J55" s="24">
        <f t="shared" si="0"/>
        <v>2212.6819999999998</v>
      </c>
      <c r="K55" s="29"/>
      <c r="L55" s="24"/>
    </row>
    <row r="56" spans="1:12" ht="15.75" customHeight="1" x14ac:dyDescent="0.25">
      <c r="A56" s="1">
        <v>7</v>
      </c>
      <c r="B56" s="4" t="s">
        <v>25</v>
      </c>
      <c r="C56" s="3" t="s">
        <v>22</v>
      </c>
      <c r="D56" s="5" t="s">
        <v>5</v>
      </c>
      <c r="E56" s="5" t="s">
        <v>69</v>
      </c>
      <c r="F56" s="5" t="s">
        <v>46</v>
      </c>
      <c r="G56" s="5" t="s">
        <v>76</v>
      </c>
      <c r="H56" s="5" t="s">
        <v>7</v>
      </c>
      <c r="I56" s="5" t="s">
        <v>0</v>
      </c>
      <c r="J56" s="24">
        <f t="shared" si="0"/>
        <v>1424.51</v>
      </c>
      <c r="K56" s="29"/>
      <c r="L56" s="24"/>
    </row>
    <row r="57" spans="1:12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7">
        <f>SUM(J50:J56)</f>
        <v>10814.334000000001</v>
      </c>
      <c r="K57" s="27">
        <f>J57*5%</f>
        <v>540.71670000000006</v>
      </c>
      <c r="L57" s="27">
        <f>0.5*J57</f>
        <v>5407.1670000000004</v>
      </c>
    </row>
  </sheetData>
  <sortState ref="C3:E48">
    <sortCondition ref="C2"/>
  </sortState>
  <mergeCells count="11">
    <mergeCell ref="D4:L5"/>
    <mergeCell ref="G7:L7"/>
    <mergeCell ref="B41:G41"/>
    <mergeCell ref="B49:G49"/>
    <mergeCell ref="B33:G33"/>
    <mergeCell ref="C9:F9"/>
    <mergeCell ref="B12:D12"/>
    <mergeCell ref="B37:G37"/>
    <mergeCell ref="B39:G39"/>
    <mergeCell ref="B13:G13"/>
    <mergeCell ref="B23:G23"/>
  </mergeCells>
  <pageMargins left="0.7" right="0.7" top="0.75" bottom="0.75" header="0.3" footer="0.3"/>
  <pageSetup paperSize="9" scale="5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конкурс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Нина Анатольевна</cp:lastModifiedBy>
  <cp:lastPrinted>2020-01-29T08:28:50Z</cp:lastPrinted>
  <dcterms:created xsi:type="dcterms:W3CDTF">2018-11-12T03:24:24Z</dcterms:created>
  <dcterms:modified xsi:type="dcterms:W3CDTF">2020-01-29T08:29:31Z</dcterms:modified>
</cp:coreProperties>
</file>